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munications\Documents\16SynAsm\16SynAsmMaterials\"/>
    </mc:Choice>
  </mc:AlternateContent>
  <bookViews>
    <workbookView xWindow="0" yWindow="0" windowWidth="23040" windowHeight="9084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B13" i="1" l="1"/>
  <c r="H8" i="1" s="1"/>
  <c r="H9" i="1" s="1"/>
  <c r="J8" i="1" l="1"/>
  <c r="J9" i="1" s="1"/>
  <c r="B8" i="1"/>
  <c r="B9" i="1" s="1"/>
  <c r="F8" i="1"/>
  <c r="F9" i="1" s="1"/>
  <c r="D8" i="1"/>
  <c r="D9" i="1" s="1"/>
  <c r="L9" i="1" l="1"/>
  <c r="F11" i="1" s="1"/>
  <c r="K8" i="1"/>
  <c r="H11" i="1" l="1"/>
  <c r="J11" i="1"/>
  <c r="D11" i="1"/>
  <c r="B11" i="1"/>
  <c r="L11" i="1" l="1"/>
</calcChain>
</file>

<file path=xl/sharedStrings.xml><?xml version="1.0" encoding="utf-8"?>
<sst xmlns="http://schemas.openxmlformats.org/spreadsheetml/2006/main" count="27" uniqueCount="23">
  <si>
    <t>Capable Leaders</t>
  </si>
  <si>
    <t>Vibrant Local Congregations</t>
  </si>
  <si>
    <t>New and Renewing Ministries</t>
  </si>
  <si>
    <t>Staff Total</t>
  </si>
  <si>
    <t>Budget Total</t>
  </si>
  <si>
    <t>Candidacy Committee</t>
  </si>
  <si>
    <t>Young Adults Initiative</t>
    <phoneticPr fontId="0" type="noConversion"/>
  </si>
  <si>
    <t>New and Renewing Missions</t>
  </si>
  <si>
    <t>Gifts of Hope</t>
  </si>
  <si>
    <t>Churchwide Mission Support</t>
  </si>
  <si>
    <t>Ecumenical Affairs Committee</t>
  </si>
  <si>
    <t>LTSG (Gettysburg Seminary)</t>
    <phoneticPr fontId="0" type="noConversion"/>
  </si>
  <si>
    <t>La Sagrada Familia</t>
  </si>
  <si>
    <t>Global Mission and Companion Synod</t>
  </si>
  <si>
    <t>Seminary Student Financial Aid</t>
  </si>
  <si>
    <t>Camps</t>
  </si>
  <si>
    <t>First Call Theological Education</t>
    <phoneticPr fontId="0" type="noConversion"/>
  </si>
  <si>
    <t>Campus Ministry</t>
  </si>
  <si>
    <t>Staff Time</t>
  </si>
  <si>
    <t>TOTAL</t>
  </si>
  <si>
    <t>work in the larger world</t>
  </si>
  <si>
    <t>partnership with the elca</t>
  </si>
  <si>
    <t>Racial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</si>
</sst>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164" fontId="2" fillId="0" borderId="3" xfId="0" applyNumberFormat="1" applyFont="1" applyBorder="1" applyAlignment="1">
      <alignment horizontal="left" indent="2"/>
    </xf>
    <xf numFmtId="165" fontId="2" fillId="0" borderId="4" xfId="0" applyNumberFormat="1" applyFont="1" applyBorder="1"/>
    <xf numFmtId="0" fontId="3" fillId="0" borderId="3" xfId="0" applyFont="1" applyBorder="1" applyAlignment="1">
      <alignment horizontal="left" indent="1"/>
    </xf>
    <xf numFmtId="3" fontId="2" fillId="0" borderId="4" xfId="0" applyNumberFormat="1" applyFont="1" applyBorder="1"/>
    <xf numFmtId="0" fontId="2" fillId="0" borderId="3" xfId="0" applyFont="1" applyBorder="1"/>
    <xf numFmtId="165" fontId="2" fillId="0" borderId="3" xfId="0" applyNumberFormat="1" applyFont="1" applyBorder="1"/>
    <xf numFmtId="0" fontId="2" fillId="0" borderId="4" xfId="0" applyFont="1" applyBorder="1"/>
    <xf numFmtId="0" fontId="2" fillId="0" borderId="5" xfId="0" applyFont="1" applyBorder="1"/>
    <xf numFmtId="165" fontId="2" fillId="0" borderId="6" xfId="0" applyNumberFormat="1" applyFont="1" applyBorder="1"/>
    <xf numFmtId="165" fontId="2" fillId="0" borderId="5" xfId="0" applyNumberFormat="1" applyFont="1" applyBorder="1"/>
    <xf numFmtId="165" fontId="2" fillId="0" borderId="0" xfId="0" applyNumberFormat="1" applyFont="1"/>
    <xf numFmtId="0" fontId="3" fillId="0" borderId="7" xfId="0" applyFont="1" applyBorder="1"/>
    <xf numFmtId="165" fontId="3" fillId="0" borderId="8" xfId="0" applyNumberFormat="1" applyFont="1" applyBorder="1"/>
    <xf numFmtId="165" fontId="3" fillId="0" borderId="9" xfId="0" applyNumberFormat="1" applyFont="1" applyBorder="1"/>
    <xf numFmtId="0" fontId="3" fillId="0" borderId="0" xfId="0" applyFont="1"/>
    <xf numFmtId="10" fontId="3" fillId="0" borderId="0" xfId="1" applyNumberFormat="1" applyFont="1"/>
    <xf numFmtId="9" fontId="2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selection activeCell="A4" sqref="A4"/>
    </sheetView>
  </sheetViews>
  <sheetFormatPr defaultRowHeight="14.4" x14ac:dyDescent="0.3"/>
  <cols>
    <col min="1" max="1" width="31.6640625" bestFit="1" customWidth="1"/>
    <col min="2" max="2" width="15.5546875" bestFit="1" customWidth="1"/>
    <col min="3" max="3" width="24" bestFit="1" customWidth="1"/>
    <col min="4" max="4" width="26.109375" bestFit="1" customWidth="1"/>
    <col min="5" max="5" width="28.33203125" bestFit="1" customWidth="1"/>
    <col min="6" max="6" width="28" bestFit="1" customWidth="1"/>
    <col min="7" max="7" width="36.5546875" bestFit="1" customWidth="1"/>
    <col min="8" max="9" width="28.33203125" bestFit="1" customWidth="1"/>
    <col min="10" max="10" width="23.44140625" bestFit="1" customWidth="1"/>
    <col min="11" max="11" width="10" bestFit="1" customWidth="1"/>
    <col min="12" max="12" width="12.109375" bestFit="1" customWidth="1"/>
  </cols>
  <sheetData>
    <row r="1" spans="1:12" x14ac:dyDescent="0.3">
      <c r="A1" s="1"/>
      <c r="B1" s="2" t="s">
        <v>0</v>
      </c>
      <c r="C1" s="1"/>
      <c r="D1" s="2" t="s">
        <v>1</v>
      </c>
      <c r="E1" s="1"/>
      <c r="F1" s="2" t="s">
        <v>2</v>
      </c>
      <c r="G1" s="1"/>
      <c r="H1" s="2" t="s">
        <v>20</v>
      </c>
      <c r="I1" s="1"/>
      <c r="J1" s="2" t="s">
        <v>21</v>
      </c>
      <c r="K1" s="3" t="s">
        <v>3</v>
      </c>
      <c r="L1" s="3" t="s">
        <v>4</v>
      </c>
    </row>
    <row r="2" spans="1:12" x14ac:dyDescent="0.3">
      <c r="A2" s="4" t="s">
        <v>5</v>
      </c>
      <c r="B2" s="5">
        <v>5000</v>
      </c>
      <c r="C2" s="4" t="s">
        <v>6</v>
      </c>
      <c r="D2" s="5">
        <v>1000</v>
      </c>
      <c r="E2" s="6" t="s">
        <v>7</v>
      </c>
      <c r="F2" s="5">
        <v>100000</v>
      </c>
      <c r="G2" s="4" t="s">
        <v>8</v>
      </c>
      <c r="H2" s="5">
        <v>6500</v>
      </c>
      <c r="I2" s="6" t="s">
        <v>9</v>
      </c>
      <c r="J2" s="7">
        <v>560000</v>
      </c>
      <c r="K2" s="3"/>
      <c r="L2" s="3"/>
    </row>
    <row r="3" spans="1:12" x14ac:dyDescent="0.3">
      <c r="A3" s="8"/>
      <c r="B3" s="5"/>
      <c r="C3" s="9" t="s">
        <v>22</v>
      </c>
      <c r="D3" s="5">
        <v>10000</v>
      </c>
      <c r="E3" s="9"/>
      <c r="F3" s="5"/>
      <c r="G3" s="4" t="s">
        <v>10</v>
      </c>
      <c r="H3" s="5">
        <v>5500</v>
      </c>
      <c r="I3" s="9"/>
      <c r="J3" s="7"/>
      <c r="K3" s="3"/>
      <c r="L3" s="3"/>
    </row>
    <row r="4" spans="1:12" x14ac:dyDescent="0.3">
      <c r="A4" s="4" t="s">
        <v>11</v>
      </c>
      <c r="B4" s="5">
        <v>82000</v>
      </c>
      <c r="C4" s="9"/>
      <c r="D4" s="10"/>
      <c r="E4" s="6" t="s">
        <v>12</v>
      </c>
      <c r="F4" s="5">
        <v>45000</v>
      </c>
      <c r="G4" s="6" t="s">
        <v>13</v>
      </c>
      <c r="H4" s="5">
        <v>4500</v>
      </c>
      <c r="I4" s="9"/>
      <c r="J4" s="10"/>
      <c r="K4" s="3"/>
      <c r="L4" s="3"/>
    </row>
    <row r="5" spans="1:12" x14ac:dyDescent="0.3">
      <c r="A5" s="4"/>
      <c r="B5" s="5"/>
      <c r="C5" s="9"/>
      <c r="D5" s="10"/>
      <c r="E5" s="6"/>
      <c r="F5" s="5"/>
      <c r="G5" s="6"/>
      <c r="H5" s="5"/>
      <c r="I5" s="9"/>
      <c r="J5" s="10"/>
      <c r="K5" s="3"/>
      <c r="L5" s="3"/>
    </row>
    <row r="6" spans="1:12" x14ac:dyDescent="0.3">
      <c r="A6" s="4" t="s">
        <v>14</v>
      </c>
      <c r="B6" s="5">
        <v>10000</v>
      </c>
      <c r="C6" s="9"/>
      <c r="D6" s="10"/>
      <c r="E6" s="8"/>
      <c r="F6" s="10"/>
      <c r="G6" s="4" t="s">
        <v>15</v>
      </c>
      <c r="H6" s="5">
        <v>12000</v>
      </c>
      <c r="I6" s="9"/>
      <c r="J6" s="10"/>
      <c r="K6" s="3"/>
      <c r="L6" s="3"/>
    </row>
    <row r="7" spans="1:12" x14ac:dyDescent="0.3">
      <c r="A7" s="4" t="s">
        <v>16</v>
      </c>
      <c r="B7" s="5">
        <v>2000</v>
      </c>
      <c r="C7" s="9"/>
      <c r="D7" s="10"/>
      <c r="E7" s="8"/>
      <c r="F7" s="10"/>
      <c r="G7" s="4" t="s">
        <v>17</v>
      </c>
      <c r="H7" s="5">
        <v>50000</v>
      </c>
      <c r="I7" s="9"/>
      <c r="J7" s="10"/>
      <c r="K7" s="3"/>
      <c r="L7" s="3"/>
    </row>
    <row r="8" spans="1:12" x14ac:dyDescent="0.3">
      <c r="A8" s="11" t="s">
        <v>18</v>
      </c>
      <c r="B8" s="12">
        <f>+B13*0.3</f>
        <v>227370</v>
      </c>
      <c r="C8" s="13" t="s">
        <v>18</v>
      </c>
      <c r="D8" s="12">
        <f>+B13*0.4</f>
        <v>303160</v>
      </c>
      <c r="E8" s="13" t="s">
        <v>18</v>
      </c>
      <c r="F8" s="12">
        <f>+B13*0.2</f>
        <v>151580</v>
      </c>
      <c r="G8" s="13" t="s">
        <v>18</v>
      </c>
      <c r="H8" s="12">
        <f>+B13*0.04</f>
        <v>30316</v>
      </c>
      <c r="I8" s="13" t="s">
        <v>18</v>
      </c>
      <c r="J8" s="12">
        <f>+B13*0.06</f>
        <v>45474</v>
      </c>
      <c r="K8" s="14">
        <f>SUM(B8:J8)</f>
        <v>757900</v>
      </c>
      <c r="L8" s="3"/>
    </row>
    <row r="9" spans="1:12" x14ac:dyDescent="0.3">
      <c r="A9" s="15" t="s">
        <v>19</v>
      </c>
      <c r="B9" s="16">
        <f>SUM(B2:B8)</f>
        <v>326370</v>
      </c>
      <c r="C9" s="16"/>
      <c r="D9" s="16">
        <f>SUM(D2:D8)</f>
        <v>314160</v>
      </c>
      <c r="E9" s="16"/>
      <c r="F9" s="16">
        <f>SUM(F2:F8)</f>
        <v>296580</v>
      </c>
      <c r="G9" s="16"/>
      <c r="H9" s="16">
        <f>SUM(H2:H8)</f>
        <v>108816</v>
      </c>
      <c r="I9" s="16"/>
      <c r="J9" s="17">
        <f>SUM(J2:J8)</f>
        <v>605474</v>
      </c>
      <c r="K9" s="3"/>
      <c r="L9" s="14">
        <f>SUM(B9:K9)</f>
        <v>1651400</v>
      </c>
    </row>
    <row r="10" spans="1:12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3">
      <c r="A11" s="18"/>
      <c r="B11" s="19">
        <f>+B9/L9</f>
        <v>0.19763231197771589</v>
      </c>
      <c r="C11" s="19"/>
      <c r="D11" s="19">
        <f>+D9/L9</f>
        <v>0.19023858544265471</v>
      </c>
      <c r="E11" s="19"/>
      <c r="F11" s="19">
        <f>+F9/L9</f>
        <v>0.17959307254450768</v>
      </c>
      <c r="G11" s="19"/>
      <c r="H11" s="19">
        <f>+H9/L9</f>
        <v>6.5893181542933263E-2</v>
      </c>
      <c r="I11" s="19"/>
      <c r="J11" s="19">
        <f>+J9/L9</f>
        <v>0.36664284849218842</v>
      </c>
      <c r="K11" s="18"/>
      <c r="L11" s="20">
        <f>SUM(B11:K11)</f>
        <v>0.99999999999999989</v>
      </c>
    </row>
    <row r="13" spans="1:12" x14ac:dyDescent="0.3">
      <c r="B13">
        <f>755000+2900</f>
        <v>757900</v>
      </c>
    </row>
  </sheetData>
  <pageMargins left="0.7" right="0.7" top="0.75" bottom="0.75" header="0.3" footer="0.3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Anderson</dc:creator>
  <cp:lastModifiedBy>Communications</cp:lastModifiedBy>
  <cp:lastPrinted>2016-05-24T11:27:07Z</cp:lastPrinted>
  <dcterms:created xsi:type="dcterms:W3CDTF">2016-05-24T10:59:16Z</dcterms:created>
  <dcterms:modified xsi:type="dcterms:W3CDTF">2016-06-07T20:13:28Z</dcterms:modified>
</cp:coreProperties>
</file>